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 STI 2D\SEQ4 - Maison Intelligente\SEANCE4 - Comment lire les plans d'une maison\ACTIVITE3 - Chauffe-Eau Solaire\PROF\"/>
    </mc:Choice>
  </mc:AlternateContent>
  <bookViews>
    <workbookView xWindow="0" yWindow="0" windowWidth="28800" windowHeight="141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I26" i="1"/>
  <c r="G27" i="1"/>
  <c r="I27" i="1"/>
  <c r="G28" i="1"/>
  <c r="I28" i="1"/>
  <c r="G29" i="1"/>
  <c r="I29" i="1"/>
  <c r="G30" i="1"/>
  <c r="I30" i="1"/>
  <c r="G31" i="1"/>
  <c r="I31" i="1"/>
  <c r="G32" i="1"/>
  <c r="I32" i="1"/>
  <c r="G33" i="1"/>
  <c r="I33" i="1"/>
  <c r="E13" i="1"/>
  <c r="F13" i="1"/>
  <c r="G13" i="1"/>
  <c r="H13" i="1"/>
  <c r="I13" i="1"/>
  <c r="J13" i="1"/>
  <c r="K13" i="1"/>
  <c r="L13" i="1"/>
  <c r="M13" i="1"/>
  <c r="N13" i="1"/>
  <c r="O13" i="1"/>
  <c r="D13" i="1"/>
  <c r="E12" i="1"/>
  <c r="F12" i="1"/>
  <c r="G12" i="1"/>
  <c r="H12" i="1"/>
  <c r="I12" i="1"/>
  <c r="J12" i="1"/>
  <c r="K12" i="1"/>
  <c r="L12" i="1"/>
  <c r="M12" i="1"/>
  <c r="N12" i="1"/>
  <c r="O12" i="1"/>
  <c r="D12" i="1"/>
  <c r="P9" i="1"/>
  <c r="E11" i="1"/>
  <c r="F11" i="1"/>
  <c r="G11" i="1"/>
  <c r="H11" i="1"/>
  <c r="I11" i="1"/>
  <c r="J11" i="1"/>
  <c r="K11" i="1"/>
  <c r="L11" i="1"/>
  <c r="M11" i="1"/>
  <c r="N11" i="1"/>
  <c r="O11" i="1"/>
  <c r="D11" i="1"/>
  <c r="P8" i="1"/>
  <c r="E10" i="1"/>
  <c r="F10" i="1"/>
  <c r="G10" i="1"/>
  <c r="H10" i="1"/>
  <c r="I10" i="1"/>
  <c r="J10" i="1"/>
  <c r="K10" i="1"/>
  <c r="L10" i="1"/>
  <c r="M10" i="1"/>
  <c r="N10" i="1"/>
  <c r="O10" i="1"/>
  <c r="D10" i="1"/>
  <c r="P12" i="1" l="1"/>
  <c r="P13" i="1"/>
  <c r="P11" i="1"/>
  <c r="P10" i="1"/>
  <c r="H26" i="1" l="1"/>
  <c r="H27" i="1"/>
  <c r="H28" i="1"/>
  <c r="H29" i="1"/>
  <c r="H30" i="1"/>
  <c r="H31" i="1"/>
  <c r="H32" i="1"/>
  <c r="H33" i="1"/>
  <c r="J26" i="1"/>
  <c r="J27" i="1"/>
  <c r="J28" i="1"/>
  <c r="J29" i="1"/>
  <c r="J30" i="1"/>
  <c r="J31" i="1"/>
  <c r="J32" i="1"/>
  <c r="J33" i="1"/>
  <c r="J21" i="1"/>
  <c r="J25" i="1"/>
  <c r="J22" i="1"/>
  <c r="J18" i="1"/>
  <c r="J19" i="1"/>
  <c r="J23" i="1"/>
  <c r="J20" i="1"/>
  <c r="J24" i="1"/>
  <c r="I20" i="1"/>
  <c r="I24" i="1"/>
  <c r="I21" i="1"/>
  <c r="I25" i="1"/>
  <c r="I19" i="1"/>
  <c r="I23" i="1"/>
  <c r="I22" i="1"/>
  <c r="I18" i="1"/>
  <c r="G20" i="1"/>
  <c r="G24" i="1"/>
  <c r="G21" i="1"/>
  <c r="G25" i="1"/>
  <c r="G19" i="1"/>
  <c r="G22" i="1"/>
  <c r="G18" i="1"/>
  <c r="G23" i="1"/>
  <c r="H20" i="1"/>
  <c r="H24" i="1"/>
  <c r="H19" i="1"/>
  <c r="H21" i="1"/>
  <c r="H25" i="1"/>
  <c r="H22" i="1"/>
  <c r="H18" i="1"/>
  <c r="H23" i="1"/>
</calcChain>
</file>

<file path=xl/sharedStrings.xml><?xml version="1.0" encoding="utf-8"?>
<sst xmlns="http://schemas.openxmlformats.org/spreadsheetml/2006/main" count="29" uniqueCount="25">
  <si>
    <t>Coût énergie</t>
  </si>
  <si>
    <t>Jan</t>
  </si>
  <si>
    <t>Fév</t>
  </si>
  <si>
    <t>Mars</t>
  </si>
  <si>
    <t>Avr</t>
  </si>
  <si>
    <t>Mai</t>
  </si>
  <si>
    <t>Juin</t>
  </si>
  <si>
    <t>Juill</t>
  </si>
  <si>
    <t>Août</t>
  </si>
  <si>
    <t>Sept</t>
  </si>
  <si>
    <t>Oct</t>
  </si>
  <si>
    <t>Nov</t>
  </si>
  <si>
    <t>Déc</t>
  </si>
  <si>
    <t>TOTAL</t>
  </si>
  <si>
    <t>Chauffe-eau électrique</t>
  </si>
  <si>
    <t>Chauffe-eau gaz</t>
  </si>
  <si>
    <t>CESI appoint électrique</t>
  </si>
  <si>
    <t>CESI appoint gaz</t>
  </si>
  <si>
    <t>Besoin énerg. total (kWh)</t>
  </si>
  <si>
    <t>Prix kWh électricité</t>
  </si>
  <si>
    <t>Prix kWh gaz</t>
  </si>
  <si>
    <t>Énergie d'appoint nécessaire (kWh)</t>
  </si>
  <si>
    <t>Prix installation CESI</t>
  </si>
  <si>
    <t>Prix installation Chauffe-eau électrique</t>
  </si>
  <si>
    <t>Prix installation Chauffe-eau gaz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</si>
</sst>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#,##0\ &quot;€&quot;;[Red]\-#,##0\ &quot;€&quot;"/>
    <numFmt numFmtId="8" formatCode="#,##0.00\ &quot;€&quot;;[Red]\-#,##0.00\ &quot;€&quot;"/>
    <numFmt numFmtId="170" formatCode="#,##0.00\ &quot;€&quot;"/>
    <numFmt numFmtId="172" formatCode="#,##0.0000\ &quot;€&quot;"/>
    <numFmt numFmtId="174" formatCode="#,##0\ &quot;€&quot;"/>
  </numFmts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7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8" fontId="1" fillId="0" borderId="1" xfId="0" applyNumberFormat="1" applyFont="1" applyBorder="1" applyAlignment="1">
      <alignment horizontal="center" vertical="center" wrapText="1"/>
    </xf>
    <xf numFmtId="17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170" fontId="1" fillId="0" borderId="1" xfId="0" applyNumberFormat="1" applyFont="1" applyBorder="1" applyAlignment="1">
      <alignment horizontal="center" vertical="center"/>
    </xf>
    <xf numFmtId="8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6" fontId="0" fillId="0" borderId="0" xfId="0" applyNumberFormat="1" applyAlignment="1">
      <alignment horizontal="center"/>
    </xf>
    <xf numFmtId="6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sz="1400" b="1" i="0" u="none" strike="noStrike" baseline="0" smtClean="0"/>
              <a:t>Coût Chauffe-eau</a:t>
            </a:r>
            <a:endParaRPr lang="fr-FR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8.2969347051553552E-2"/>
          <c:y val="0.10205634261726973"/>
          <c:w val="0.71683772425705095"/>
          <c:h val="0.82196052442193546"/>
        </c:manualLayout>
      </c:layout>
      <c:lineChart>
        <c:grouping val="standard"/>
        <c:varyColors val="0"/>
        <c:ser>
          <c:idx val="0"/>
          <c:order val="0"/>
          <c:tx>
            <c:v>Chauufe-eau électrique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Feuil1!$F$18:$F$33</c:f>
              <c:numCache>
                <c:formatCode>General</c:formatCode>
                <c:ptCount val="16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  <c:pt idx="5">
                  <c:v>2025</c:v>
                </c:pt>
                <c:pt idx="6">
                  <c:v>2026</c:v>
                </c:pt>
                <c:pt idx="7">
                  <c:v>2027</c:v>
                </c:pt>
                <c:pt idx="8">
                  <c:v>2028</c:v>
                </c:pt>
                <c:pt idx="9">
                  <c:v>2029</c:v>
                </c:pt>
                <c:pt idx="10">
                  <c:v>2030</c:v>
                </c:pt>
                <c:pt idx="11">
                  <c:v>2031</c:v>
                </c:pt>
                <c:pt idx="12">
                  <c:v>2032</c:v>
                </c:pt>
                <c:pt idx="13">
                  <c:v>2033</c:v>
                </c:pt>
                <c:pt idx="14">
                  <c:v>2034</c:v>
                </c:pt>
                <c:pt idx="15">
                  <c:v>2035</c:v>
                </c:pt>
              </c:numCache>
            </c:numRef>
          </c:cat>
          <c:val>
            <c:numRef>
              <c:f>Feuil1!$G$18:$G$33</c:f>
              <c:numCache>
                <c:formatCode>"€"#,##0_);[Red]\("€"#,##0\)</c:formatCode>
                <c:ptCount val="16"/>
                <c:pt idx="0">
                  <c:v>1405.4787999999999</c:v>
                </c:pt>
                <c:pt idx="1">
                  <c:v>1810.9575999999997</c:v>
                </c:pt>
                <c:pt idx="2">
                  <c:v>2216.4363999999996</c:v>
                </c:pt>
                <c:pt idx="3">
                  <c:v>2621.9151999999995</c:v>
                </c:pt>
                <c:pt idx="4">
                  <c:v>3027.3939999999993</c:v>
                </c:pt>
                <c:pt idx="5">
                  <c:v>3432.8727999999996</c:v>
                </c:pt>
                <c:pt idx="6">
                  <c:v>3838.3515999999995</c:v>
                </c:pt>
                <c:pt idx="7">
                  <c:v>4243.8303999999989</c:v>
                </c:pt>
                <c:pt idx="8">
                  <c:v>4649.3091999999997</c:v>
                </c:pt>
                <c:pt idx="9">
                  <c:v>5054.7879999999986</c:v>
                </c:pt>
                <c:pt idx="10">
                  <c:v>5460.2667999999994</c:v>
                </c:pt>
                <c:pt idx="11">
                  <c:v>5865.7455999999993</c:v>
                </c:pt>
                <c:pt idx="12">
                  <c:v>6271.2243999999992</c:v>
                </c:pt>
                <c:pt idx="13">
                  <c:v>6676.703199999999</c:v>
                </c:pt>
                <c:pt idx="14">
                  <c:v>7082.1819999999989</c:v>
                </c:pt>
                <c:pt idx="15">
                  <c:v>7487.6607999999987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33-487C-8305-B03BEE143169}"/>
            </c:ext>
          </c:extLst>
        </c:ser>
        <c:ser>
          <c:idx val="1"/>
          <c:order val="1"/>
          <c:tx>
            <c:v>Chauufe-eau  gaz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Feuil1!$H$18:$H$33</c:f>
              <c:numCache>
                <c:formatCode>"€"#,##0_);[Red]\("€"#,##0\)</c:formatCode>
                <c:ptCount val="16"/>
                <c:pt idx="0">
                  <c:v>1196.2439999999999</c:v>
                </c:pt>
                <c:pt idx="1">
                  <c:v>1392.4879999999998</c:v>
                </c:pt>
                <c:pt idx="2">
                  <c:v>1588.732</c:v>
                </c:pt>
                <c:pt idx="3">
                  <c:v>1784.9759999999999</c:v>
                </c:pt>
                <c:pt idx="4">
                  <c:v>1981.2199999999998</c:v>
                </c:pt>
                <c:pt idx="5">
                  <c:v>2177.4639999999999</c:v>
                </c:pt>
                <c:pt idx="6">
                  <c:v>2373.7079999999996</c:v>
                </c:pt>
                <c:pt idx="7">
                  <c:v>2569.9519999999998</c:v>
                </c:pt>
                <c:pt idx="8">
                  <c:v>2766.1959999999999</c:v>
                </c:pt>
                <c:pt idx="9">
                  <c:v>2962.4399999999996</c:v>
                </c:pt>
                <c:pt idx="10">
                  <c:v>3158.6839999999997</c:v>
                </c:pt>
                <c:pt idx="11">
                  <c:v>3354.9279999999999</c:v>
                </c:pt>
                <c:pt idx="12">
                  <c:v>3551.1719999999996</c:v>
                </c:pt>
                <c:pt idx="13">
                  <c:v>3747.4159999999997</c:v>
                </c:pt>
                <c:pt idx="14">
                  <c:v>3943.6599999999994</c:v>
                </c:pt>
                <c:pt idx="15">
                  <c:v>4139.9039999999995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33-487C-8305-B03BEE143169}"/>
            </c:ext>
          </c:extLst>
        </c:ser>
        <c:ser>
          <c:idx val="2"/>
          <c:order val="2"/>
          <c:tx>
            <c:v>CESI appoint électrique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val>
            <c:numRef>
              <c:f>Feuil1!$I$18:$I$33</c:f>
              <c:numCache>
                <c:formatCode>"€"#,##0_);[Red]\("€"#,##0\)</c:formatCode>
                <c:ptCount val="16"/>
                <c:pt idx="0">
                  <c:v>2620.8807999999999</c:v>
                </c:pt>
                <c:pt idx="1">
                  <c:v>2741.7615999999998</c:v>
                </c:pt>
                <c:pt idx="2">
                  <c:v>2862.6424000000002</c:v>
                </c:pt>
                <c:pt idx="3">
                  <c:v>2983.5232000000001</c:v>
                </c:pt>
                <c:pt idx="4">
                  <c:v>3104.404</c:v>
                </c:pt>
                <c:pt idx="5">
                  <c:v>3225.2847999999999</c:v>
                </c:pt>
                <c:pt idx="6">
                  <c:v>3346.1656000000003</c:v>
                </c:pt>
                <c:pt idx="7">
                  <c:v>3467.0464000000002</c:v>
                </c:pt>
                <c:pt idx="8">
                  <c:v>3587.9272000000001</c:v>
                </c:pt>
                <c:pt idx="9">
                  <c:v>3708.808</c:v>
                </c:pt>
                <c:pt idx="10">
                  <c:v>3829.6887999999999</c:v>
                </c:pt>
                <c:pt idx="11">
                  <c:v>3950.5695999999998</c:v>
                </c:pt>
                <c:pt idx="12">
                  <c:v>4071.4504000000002</c:v>
                </c:pt>
                <c:pt idx="13">
                  <c:v>4192.3312000000005</c:v>
                </c:pt>
                <c:pt idx="14">
                  <c:v>4313.2120000000004</c:v>
                </c:pt>
                <c:pt idx="15">
                  <c:v>4434.0928000000004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33-487C-8305-B03BEE143169}"/>
            </c:ext>
          </c:extLst>
        </c:ser>
        <c:ser>
          <c:idx val="3"/>
          <c:order val="3"/>
          <c:tx>
            <c:v>CESI appoint gaz</c:v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val>
            <c:numRef>
              <c:f>Feuil1!$J$18:$J$33</c:f>
              <c:numCache>
                <c:formatCode>"€"#,##0_);[Red]\("€"#,##0\)</c:formatCode>
                <c:ptCount val="16"/>
                <c:pt idx="0">
                  <c:v>2558.5039999999999</c:v>
                </c:pt>
                <c:pt idx="1">
                  <c:v>2617.0079999999998</c:v>
                </c:pt>
                <c:pt idx="2">
                  <c:v>2675.5120000000002</c:v>
                </c:pt>
                <c:pt idx="3">
                  <c:v>2734.0160000000001</c:v>
                </c:pt>
                <c:pt idx="4">
                  <c:v>2792.52</c:v>
                </c:pt>
                <c:pt idx="5">
                  <c:v>2851.0239999999999</c:v>
                </c:pt>
                <c:pt idx="6">
                  <c:v>2909.5279999999998</c:v>
                </c:pt>
                <c:pt idx="7">
                  <c:v>2968.0320000000002</c:v>
                </c:pt>
                <c:pt idx="8">
                  <c:v>3026.5360000000001</c:v>
                </c:pt>
                <c:pt idx="9">
                  <c:v>3085.04</c:v>
                </c:pt>
                <c:pt idx="10">
                  <c:v>3143.5439999999999</c:v>
                </c:pt>
                <c:pt idx="11">
                  <c:v>3202.0479999999998</c:v>
                </c:pt>
                <c:pt idx="12">
                  <c:v>3260.5519999999997</c:v>
                </c:pt>
                <c:pt idx="13">
                  <c:v>3319.0559999999996</c:v>
                </c:pt>
                <c:pt idx="14">
                  <c:v>3377.56</c:v>
                </c:pt>
                <c:pt idx="15">
                  <c:v>3436.0639999999999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333-487C-8305-B03BEE143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1933007"/>
        <c:axId val="171938831"/>
      </c:lineChart>
      <c:catAx>
        <c:axId val="171933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1938831"/>
        <c:crosses val="autoZero"/>
        <c:auto val="1"/>
        <c:lblAlgn val="ctr"/>
        <c:lblOffset val="100"/>
        <c:noMultiLvlLbl val="0"/>
      </c:catAx>
      <c:valAx>
        <c:axId val="171938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€&quot;#,##0_);[Red]\(&quot;€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193300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1755913</xdr:colOff>
      <xdr:row>34</xdr:row>
      <xdr:rowOff>82828</xdr:rowOff>
    </xdr:from>
    <xdr:to>
      <xdr:col>14</xdr:col>
      <xdr:colOff>91109</xdr:colOff>
      <xdr:row>54</xdr:row>
      <xdr:rowOff>66262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33"/>
  <sheetViews>
    <sheetView tabSelected="1" topLeftCell="A13" zoomScaleNormal="100" workbookViewId="0">
      <selection activeCell="M59" sqref="M59"/>
    </sheetView>
  </sheetViews>
  <sheetFormatPr baseColWidth="10" defaultRowHeight="15" x14ac:dyDescent="0.25"/>
  <cols>
    <col min="3" max="3" width="39" customWidth="1"/>
    <col min="4" max="5" width="11.42578125" style="1"/>
    <col min="7" max="7" width="11.42578125" style="1"/>
  </cols>
  <sheetData>
    <row r="2" spans="3:16" ht="15.75" x14ac:dyDescent="0.25">
      <c r="C2" s="4" t="s">
        <v>22</v>
      </c>
      <c r="D2" s="8">
        <v>2500</v>
      </c>
    </row>
    <row r="3" spans="3:16" ht="15.75" x14ac:dyDescent="0.25">
      <c r="C3" s="4" t="s">
        <v>24</v>
      </c>
      <c r="D3" s="8">
        <v>700</v>
      </c>
    </row>
    <row r="4" spans="3:16" ht="20.100000000000001" customHeight="1" x14ac:dyDescent="0.25">
      <c r="C4" s="4" t="s">
        <v>23</v>
      </c>
      <c r="D4" s="8">
        <v>1000</v>
      </c>
      <c r="E4" s="9"/>
      <c r="F4" s="2"/>
      <c r="G4" s="9"/>
      <c r="H4" s="2"/>
      <c r="I4" s="2"/>
      <c r="J4" s="2"/>
      <c r="K4" s="2"/>
      <c r="L4" s="2"/>
      <c r="M4" s="2"/>
      <c r="N4" s="2"/>
      <c r="O4" s="2"/>
      <c r="P4" s="2"/>
    </row>
    <row r="5" spans="3:16" ht="20.100000000000001" customHeight="1" x14ac:dyDescent="0.25">
      <c r="C5" s="4" t="s">
        <v>19</v>
      </c>
      <c r="D5" s="3">
        <v>0.1467</v>
      </c>
      <c r="E5" s="9"/>
      <c r="F5" s="2"/>
      <c r="G5" s="9"/>
      <c r="H5" s="2"/>
      <c r="I5" s="2"/>
      <c r="J5" s="2"/>
      <c r="K5" s="2"/>
      <c r="L5" s="2"/>
      <c r="M5" s="2"/>
      <c r="N5" s="2"/>
      <c r="O5" s="2"/>
      <c r="P5" s="2"/>
    </row>
    <row r="6" spans="3:16" ht="20.100000000000001" customHeight="1" x14ac:dyDescent="0.25">
      <c r="C6" s="4" t="s">
        <v>20</v>
      </c>
      <c r="D6" s="10">
        <v>7.0999999999999994E-2</v>
      </c>
      <c r="E6" s="9"/>
      <c r="F6" s="2"/>
      <c r="G6" s="9"/>
      <c r="H6" s="2"/>
      <c r="I6" s="2"/>
      <c r="J6" s="2"/>
      <c r="K6" s="2"/>
      <c r="L6" s="2"/>
      <c r="M6" s="2"/>
      <c r="N6" s="2"/>
      <c r="O6" s="2"/>
      <c r="P6" s="2"/>
    </row>
    <row r="7" spans="3:16" ht="20.100000000000001" customHeight="1" x14ac:dyDescent="0.25">
      <c r="C7" s="5" t="s">
        <v>0</v>
      </c>
      <c r="D7" s="5" t="s">
        <v>1</v>
      </c>
      <c r="E7" s="5" t="s">
        <v>2</v>
      </c>
      <c r="F7" s="5" t="s">
        <v>3</v>
      </c>
      <c r="G7" s="5" t="s">
        <v>4</v>
      </c>
      <c r="H7" s="5" t="s">
        <v>5</v>
      </c>
      <c r="I7" s="5" t="s">
        <v>6</v>
      </c>
      <c r="J7" s="5" t="s">
        <v>7</v>
      </c>
      <c r="K7" s="5" t="s">
        <v>8</v>
      </c>
      <c r="L7" s="5" t="s">
        <v>9</v>
      </c>
      <c r="M7" s="5" t="s">
        <v>10</v>
      </c>
      <c r="N7" s="5" t="s">
        <v>11</v>
      </c>
      <c r="O7" s="5" t="s">
        <v>12</v>
      </c>
      <c r="P7" s="5" t="s">
        <v>13</v>
      </c>
    </row>
    <row r="8" spans="3:16" ht="20.100000000000001" customHeight="1" x14ac:dyDescent="0.25">
      <c r="C8" s="4" t="s">
        <v>18</v>
      </c>
      <c r="D8" s="5">
        <v>267</v>
      </c>
      <c r="E8" s="5">
        <v>239</v>
      </c>
      <c r="F8" s="5">
        <v>254</v>
      </c>
      <c r="G8" s="5">
        <v>238</v>
      </c>
      <c r="H8" s="5">
        <v>236</v>
      </c>
      <c r="I8" s="5">
        <v>219</v>
      </c>
      <c r="J8" s="5">
        <v>223</v>
      </c>
      <c r="K8" s="5">
        <v>111</v>
      </c>
      <c r="L8" s="5">
        <v>224</v>
      </c>
      <c r="M8" s="5">
        <v>242</v>
      </c>
      <c r="N8" s="5">
        <v>247</v>
      </c>
      <c r="O8" s="5">
        <v>264</v>
      </c>
      <c r="P8" s="6">
        <f t="shared" ref="P8:P10" si="0">SUM(D8:O8)</f>
        <v>2764</v>
      </c>
    </row>
    <row r="9" spans="3:16" ht="20.100000000000001" customHeight="1" x14ac:dyDescent="0.25">
      <c r="C9" s="4" t="s">
        <v>21</v>
      </c>
      <c r="D9" s="5">
        <v>192</v>
      </c>
      <c r="E9" s="5">
        <v>116</v>
      </c>
      <c r="F9" s="5">
        <v>56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77</v>
      </c>
      <c r="N9" s="5">
        <v>167</v>
      </c>
      <c r="O9" s="5">
        <v>216</v>
      </c>
      <c r="P9" s="6">
        <f t="shared" si="0"/>
        <v>824</v>
      </c>
    </row>
    <row r="10" spans="3:16" ht="20.100000000000001" customHeight="1" x14ac:dyDescent="0.25">
      <c r="C10" s="5" t="s">
        <v>14</v>
      </c>
      <c r="D10" s="11">
        <f>D8*$D$5</f>
        <v>39.168900000000001</v>
      </c>
      <c r="E10" s="11">
        <f>E8*$D$5</f>
        <v>35.061300000000003</v>
      </c>
      <c r="F10" s="11">
        <f>F8*$D$5</f>
        <v>37.261800000000001</v>
      </c>
      <c r="G10" s="11">
        <f>G8*$D$5</f>
        <v>34.9146</v>
      </c>
      <c r="H10" s="11">
        <f>H8*$D$5</f>
        <v>34.621200000000002</v>
      </c>
      <c r="I10" s="11">
        <f>I8*$D$5</f>
        <v>32.127299999999998</v>
      </c>
      <c r="J10" s="11">
        <f>J8*$D$5</f>
        <v>32.714100000000002</v>
      </c>
      <c r="K10" s="11">
        <f>K8*$D$5</f>
        <v>16.2837</v>
      </c>
      <c r="L10" s="11">
        <f>L8*$D$5</f>
        <v>32.860799999999998</v>
      </c>
      <c r="M10" s="11">
        <f>M8*$D$5</f>
        <v>35.501399999999997</v>
      </c>
      <c r="N10" s="11">
        <f>N8*$D$5</f>
        <v>36.234899999999996</v>
      </c>
      <c r="O10" s="11">
        <f>O8*$D$5</f>
        <v>38.7288</v>
      </c>
      <c r="P10" s="7">
        <f>SUM(D10:O10)</f>
        <v>405.47879999999992</v>
      </c>
    </row>
    <row r="11" spans="3:16" ht="20.100000000000001" customHeight="1" x14ac:dyDescent="0.25">
      <c r="C11" s="5" t="s">
        <v>15</v>
      </c>
      <c r="D11" s="7">
        <f>D8*$D$6</f>
        <v>18.956999999999997</v>
      </c>
      <c r="E11" s="7">
        <f>E8*$D$6</f>
        <v>16.968999999999998</v>
      </c>
      <c r="F11" s="7">
        <f>F8*$D$6</f>
        <v>18.033999999999999</v>
      </c>
      <c r="G11" s="7">
        <f>G8*$D$6</f>
        <v>16.898</v>
      </c>
      <c r="H11" s="7">
        <f>H8*$D$6</f>
        <v>16.756</v>
      </c>
      <c r="I11" s="7">
        <f>I8*$D$6</f>
        <v>15.548999999999999</v>
      </c>
      <c r="J11" s="7">
        <f>J8*$D$6</f>
        <v>15.832999999999998</v>
      </c>
      <c r="K11" s="7">
        <f>K8*$D$6</f>
        <v>7.8809999999999993</v>
      </c>
      <c r="L11" s="7">
        <f>L8*$D$6</f>
        <v>15.903999999999998</v>
      </c>
      <c r="M11" s="7">
        <f>M8*$D$6</f>
        <v>17.181999999999999</v>
      </c>
      <c r="N11" s="7">
        <f>N8*$D$6</f>
        <v>17.536999999999999</v>
      </c>
      <c r="O11" s="7">
        <f>O8*$D$6</f>
        <v>18.744</v>
      </c>
      <c r="P11" s="7">
        <f>SUM(D11:O11)</f>
        <v>196.24399999999997</v>
      </c>
    </row>
    <row r="12" spans="3:16" ht="20.100000000000001" customHeight="1" x14ac:dyDescent="0.25">
      <c r="C12" s="5" t="s">
        <v>16</v>
      </c>
      <c r="D12" s="11">
        <f>D9*$D$5</f>
        <v>28.166399999999999</v>
      </c>
      <c r="E12" s="11">
        <f>E9*$D$5</f>
        <v>17.017199999999999</v>
      </c>
      <c r="F12" s="11">
        <f>F9*$D$5</f>
        <v>8.2151999999999994</v>
      </c>
      <c r="G12" s="11">
        <f>G9*$D$5</f>
        <v>0</v>
      </c>
      <c r="H12" s="11">
        <f>H9*$D$5</f>
        <v>0</v>
      </c>
      <c r="I12" s="11">
        <f>I9*$D$5</f>
        <v>0</v>
      </c>
      <c r="J12" s="11">
        <f>J9*$D$5</f>
        <v>0</v>
      </c>
      <c r="K12" s="11">
        <f>K9*$D$5</f>
        <v>0</v>
      </c>
      <c r="L12" s="11">
        <f>L9*$D$5</f>
        <v>0</v>
      </c>
      <c r="M12" s="11">
        <f>M9*$D$5</f>
        <v>11.2959</v>
      </c>
      <c r="N12" s="11">
        <f>N9*$D$5</f>
        <v>24.498899999999999</v>
      </c>
      <c r="O12" s="11">
        <f>O9*$D$5</f>
        <v>31.687200000000001</v>
      </c>
      <c r="P12" s="7">
        <f>SUM(D12:O12)</f>
        <v>120.88080000000001</v>
      </c>
    </row>
    <row r="13" spans="3:16" ht="20.100000000000001" customHeight="1" x14ac:dyDescent="0.25">
      <c r="C13" s="5" t="s">
        <v>17</v>
      </c>
      <c r="D13" s="7">
        <f>D9*$D$6</f>
        <v>13.631999999999998</v>
      </c>
      <c r="E13" s="7">
        <f>E9*$D$6</f>
        <v>8.2359999999999989</v>
      </c>
      <c r="F13" s="7">
        <f>F9*$D$6</f>
        <v>3.9759999999999995</v>
      </c>
      <c r="G13" s="7">
        <f>G9*$D$6</f>
        <v>0</v>
      </c>
      <c r="H13" s="7">
        <f>H9*$D$6</f>
        <v>0</v>
      </c>
      <c r="I13" s="7">
        <f>I9*$D$6</f>
        <v>0</v>
      </c>
      <c r="J13" s="7">
        <f>J9*$D$6</f>
        <v>0</v>
      </c>
      <c r="K13" s="7">
        <f>K9*$D$6</f>
        <v>0</v>
      </c>
      <c r="L13" s="7">
        <f>L9*$D$6</f>
        <v>0</v>
      </c>
      <c r="M13" s="7">
        <f>M9*$D$6</f>
        <v>5.4669999999999996</v>
      </c>
      <c r="N13" s="7">
        <f>N9*$D$6</f>
        <v>11.856999999999999</v>
      </c>
      <c r="O13" s="7">
        <f>O9*$D$6</f>
        <v>15.335999999999999</v>
      </c>
      <c r="P13" s="7">
        <f>SUM(D13:O13)</f>
        <v>58.503999999999991</v>
      </c>
    </row>
    <row r="17" spans="4:10" ht="48.75" customHeight="1" x14ac:dyDescent="0.25">
      <c r="G17" s="12" t="s">
        <v>14</v>
      </c>
      <c r="H17" s="12" t="s">
        <v>15</v>
      </c>
      <c r="I17" s="12" t="s">
        <v>16</v>
      </c>
      <c r="J17" s="12" t="s">
        <v>17</v>
      </c>
    </row>
    <row r="18" spans="4:10" x14ac:dyDescent="0.25">
      <c r="D18" s="1">
        <v>2020</v>
      </c>
      <c r="E18" s="1">
        <v>1</v>
      </c>
      <c r="F18" s="1">
        <v>2020</v>
      </c>
      <c r="G18" s="13">
        <f>$P$10*E18+$D$4</f>
        <v>1405.4787999999999</v>
      </c>
      <c r="H18" s="14">
        <f>$P$11*E18+$D$4</f>
        <v>1196.2439999999999</v>
      </c>
      <c r="I18" s="14">
        <f>$P$12*E18+$D$2</f>
        <v>2620.8807999999999</v>
      </c>
      <c r="J18" s="14">
        <f>$P$13*E18+$D$2</f>
        <v>2558.5039999999999</v>
      </c>
    </row>
    <row r="19" spans="4:10" x14ac:dyDescent="0.25">
      <c r="D19" s="1">
        <v>2021</v>
      </c>
      <c r="E19" s="1">
        <v>2</v>
      </c>
      <c r="F19" s="1">
        <v>2021</v>
      </c>
      <c r="G19" s="13">
        <f t="shared" ref="G19:G33" si="1">$P$10*E19+$D$4</f>
        <v>1810.9575999999997</v>
      </c>
      <c r="H19" s="14">
        <f t="shared" ref="H19:H33" si="2">$P$11*E19+$D$4</f>
        <v>1392.4879999999998</v>
      </c>
      <c r="I19" s="14">
        <f t="shared" ref="I19:I33" si="3">$P$12*E19+$D$2</f>
        <v>2741.7615999999998</v>
      </c>
      <c r="J19" s="14">
        <f t="shared" ref="J19:J33" si="4">$P$13*E19+$D$2</f>
        <v>2617.0079999999998</v>
      </c>
    </row>
    <row r="20" spans="4:10" x14ac:dyDescent="0.25">
      <c r="D20" s="1">
        <v>2022</v>
      </c>
      <c r="E20" s="1">
        <v>3</v>
      </c>
      <c r="F20" s="1">
        <v>2022</v>
      </c>
      <c r="G20" s="13">
        <f t="shared" si="1"/>
        <v>2216.4363999999996</v>
      </c>
      <c r="H20" s="14">
        <f t="shared" si="2"/>
        <v>1588.732</v>
      </c>
      <c r="I20" s="14">
        <f t="shared" si="3"/>
        <v>2862.6424000000002</v>
      </c>
      <c r="J20" s="14">
        <f t="shared" si="4"/>
        <v>2675.5120000000002</v>
      </c>
    </row>
    <row r="21" spans="4:10" x14ac:dyDescent="0.25">
      <c r="D21" s="1">
        <v>2023</v>
      </c>
      <c r="E21" s="1">
        <v>4</v>
      </c>
      <c r="F21" s="1">
        <v>2023</v>
      </c>
      <c r="G21" s="13">
        <f t="shared" si="1"/>
        <v>2621.9151999999995</v>
      </c>
      <c r="H21" s="14">
        <f t="shared" si="2"/>
        <v>1784.9759999999999</v>
      </c>
      <c r="I21" s="14">
        <f t="shared" si="3"/>
        <v>2983.5232000000001</v>
      </c>
      <c r="J21" s="14">
        <f t="shared" si="4"/>
        <v>2734.0160000000001</v>
      </c>
    </row>
    <row r="22" spans="4:10" x14ac:dyDescent="0.25">
      <c r="D22" s="1">
        <v>2024</v>
      </c>
      <c r="E22" s="1">
        <v>5</v>
      </c>
      <c r="F22" s="1">
        <v>2024</v>
      </c>
      <c r="G22" s="13">
        <f t="shared" si="1"/>
        <v>3027.3939999999993</v>
      </c>
      <c r="H22" s="14">
        <f t="shared" si="2"/>
        <v>1981.2199999999998</v>
      </c>
      <c r="I22" s="14">
        <f t="shared" si="3"/>
        <v>3104.404</v>
      </c>
      <c r="J22" s="14">
        <f t="shared" si="4"/>
        <v>2792.52</v>
      </c>
    </row>
    <row r="23" spans="4:10" x14ac:dyDescent="0.25">
      <c r="D23" s="1">
        <v>2025</v>
      </c>
      <c r="E23" s="1">
        <v>6</v>
      </c>
      <c r="F23" s="1">
        <v>2025</v>
      </c>
      <c r="G23" s="13">
        <f t="shared" si="1"/>
        <v>3432.8727999999996</v>
      </c>
      <c r="H23" s="14">
        <f t="shared" si="2"/>
        <v>2177.4639999999999</v>
      </c>
      <c r="I23" s="14">
        <f t="shared" si="3"/>
        <v>3225.2847999999999</v>
      </c>
      <c r="J23" s="14">
        <f t="shared" si="4"/>
        <v>2851.0239999999999</v>
      </c>
    </row>
    <row r="24" spans="4:10" x14ac:dyDescent="0.25">
      <c r="D24" s="1">
        <v>2026</v>
      </c>
      <c r="E24" s="1">
        <v>7</v>
      </c>
      <c r="F24" s="1">
        <v>2026</v>
      </c>
      <c r="G24" s="13">
        <f t="shared" si="1"/>
        <v>3838.3515999999995</v>
      </c>
      <c r="H24" s="14">
        <f t="shared" si="2"/>
        <v>2373.7079999999996</v>
      </c>
      <c r="I24" s="14">
        <f t="shared" si="3"/>
        <v>3346.1656000000003</v>
      </c>
      <c r="J24" s="14">
        <f t="shared" si="4"/>
        <v>2909.5279999999998</v>
      </c>
    </row>
    <row r="25" spans="4:10" x14ac:dyDescent="0.25">
      <c r="D25" s="1">
        <v>2027</v>
      </c>
      <c r="E25" s="1">
        <v>8</v>
      </c>
      <c r="F25" s="1">
        <v>2027</v>
      </c>
      <c r="G25" s="13">
        <f t="shared" si="1"/>
        <v>4243.8303999999989</v>
      </c>
      <c r="H25" s="14">
        <f t="shared" si="2"/>
        <v>2569.9519999999998</v>
      </c>
      <c r="I25" s="14">
        <f t="shared" si="3"/>
        <v>3467.0464000000002</v>
      </c>
      <c r="J25" s="14">
        <f t="shared" si="4"/>
        <v>2968.0320000000002</v>
      </c>
    </row>
    <row r="26" spans="4:10" x14ac:dyDescent="0.25">
      <c r="D26" s="1">
        <v>2028</v>
      </c>
      <c r="E26" s="1">
        <v>9</v>
      </c>
      <c r="F26" s="1">
        <v>2028</v>
      </c>
      <c r="G26" s="13">
        <f t="shared" si="1"/>
        <v>4649.3091999999997</v>
      </c>
      <c r="H26" s="14">
        <f t="shared" si="2"/>
        <v>2766.1959999999999</v>
      </c>
      <c r="I26" s="14">
        <f t="shared" si="3"/>
        <v>3587.9272000000001</v>
      </c>
      <c r="J26" s="14">
        <f t="shared" si="4"/>
        <v>3026.5360000000001</v>
      </c>
    </row>
    <row r="27" spans="4:10" x14ac:dyDescent="0.25">
      <c r="D27" s="1">
        <v>2029</v>
      </c>
      <c r="E27" s="1">
        <v>10</v>
      </c>
      <c r="F27" s="1">
        <v>2029</v>
      </c>
      <c r="G27" s="13">
        <f t="shared" si="1"/>
        <v>5054.7879999999986</v>
      </c>
      <c r="H27" s="14">
        <f t="shared" si="2"/>
        <v>2962.4399999999996</v>
      </c>
      <c r="I27" s="14">
        <f t="shared" si="3"/>
        <v>3708.808</v>
      </c>
      <c r="J27" s="14">
        <f t="shared" si="4"/>
        <v>3085.04</v>
      </c>
    </row>
    <row r="28" spans="4:10" x14ac:dyDescent="0.25">
      <c r="D28" s="1">
        <v>2030</v>
      </c>
      <c r="E28" s="1">
        <v>11</v>
      </c>
      <c r="F28" s="1">
        <v>2030</v>
      </c>
      <c r="G28" s="13">
        <f t="shared" si="1"/>
        <v>5460.2667999999994</v>
      </c>
      <c r="H28" s="14">
        <f t="shared" si="2"/>
        <v>3158.6839999999997</v>
      </c>
      <c r="I28" s="14">
        <f t="shared" si="3"/>
        <v>3829.6887999999999</v>
      </c>
      <c r="J28" s="14">
        <f t="shared" si="4"/>
        <v>3143.5439999999999</v>
      </c>
    </row>
    <row r="29" spans="4:10" x14ac:dyDescent="0.25">
      <c r="D29" s="1">
        <v>2031</v>
      </c>
      <c r="E29" s="1">
        <v>12</v>
      </c>
      <c r="F29" s="1">
        <v>2031</v>
      </c>
      <c r="G29" s="13">
        <f t="shared" si="1"/>
        <v>5865.7455999999993</v>
      </c>
      <c r="H29" s="14">
        <f t="shared" si="2"/>
        <v>3354.9279999999999</v>
      </c>
      <c r="I29" s="14">
        <f t="shared" si="3"/>
        <v>3950.5695999999998</v>
      </c>
      <c r="J29" s="14">
        <f t="shared" si="4"/>
        <v>3202.0479999999998</v>
      </c>
    </row>
    <row r="30" spans="4:10" x14ac:dyDescent="0.25">
      <c r="D30" s="1">
        <v>2032</v>
      </c>
      <c r="E30" s="1">
        <v>13</v>
      </c>
      <c r="F30" s="1">
        <v>2032</v>
      </c>
      <c r="G30" s="13">
        <f t="shared" si="1"/>
        <v>6271.2243999999992</v>
      </c>
      <c r="H30" s="14">
        <f t="shared" si="2"/>
        <v>3551.1719999999996</v>
      </c>
      <c r="I30" s="14">
        <f t="shared" si="3"/>
        <v>4071.4504000000002</v>
      </c>
      <c r="J30" s="14">
        <f t="shared" si="4"/>
        <v>3260.5519999999997</v>
      </c>
    </row>
    <row r="31" spans="4:10" x14ac:dyDescent="0.25">
      <c r="D31" s="1">
        <v>2033</v>
      </c>
      <c r="E31" s="1">
        <v>14</v>
      </c>
      <c r="F31" s="1">
        <v>2033</v>
      </c>
      <c r="G31" s="13">
        <f t="shared" si="1"/>
        <v>6676.703199999999</v>
      </c>
      <c r="H31" s="14">
        <f t="shared" si="2"/>
        <v>3747.4159999999997</v>
      </c>
      <c r="I31" s="14">
        <f t="shared" si="3"/>
        <v>4192.3312000000005</v>
      </c>
      <c r="J31" s="14">
        <f t="shared" si="4"/>
        <v>3319.0559999999996</v>
      </c>
    </row>
    <row r="32" spans="4:10" x14ac:dyDescent="0.25">
      <c r="D32" s="1">
        <v>2034</v>
      </c>
      <c r="E32" s="1">
        <v>15</v>
      </c>
      <c r="F32" s="1">
        <v>2034</v>
      </c>
      <c r="G32" s="13">
        <f t="shared" si="1"/>
        <v>7082.1819999999989</v>
      </c>
      <c r="H32" s="14">
        <f t="shared" si="2"/>
        <v>3943.6599999999994</v>
      </c>
      <c r="I32" s="14">
        <f t="shared" si="3"/>
        <v>4313.2120000000004</v>
      </c>
      <c r="J32" s="14">
        <f t="shared" si="4"/>
        <v>3377.56</v>
      </c>
    </row>
    <row r="33" spans="4:10" x14ac:dyDescent="0.25">
      <c r="D33" s="1">
        <v>2035</v>
      </c>
      <c r="E33" s="1">
        <v>16</v>
      </c>
      <c r="F33" s="1">
        <v>2035</v>
      </c>
      <c r="G33" s="13">
        <f t="shared" si="1"/>
        <v>7487.6607999999987</v>
      </c>
      <c r="H33" s="14">
        <f t="shared" si="2"/>
        <v>4139.9039999999995</v>
      </c>
      <c r="I33" s="14">
        <f t="shared" si="3"/>
        <v>4434.0928000000004</v>
      </c>
      <c r="J33" s="14">
        <f t="shared" si="4"/>
        <v>3436.0639999999999</v>
      </c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JP</cp:lastModifiedBy>
  <dcterms:created xsi:type="dcterms:W3CDTF">2020-04-21T14:41:51Z</dcterms:created>
  <dcterms:modified xsi:type="dcterms:W3CDTF">2020-04-21T16:18:36Z</dcterms:modified>
</cp:coreProperties>
</file>